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4to trimestre 2022\TRANSPARENCIA CONAC\"/>
    </mc:Choice>
  </mc:AlternateContent>
  <xr:revisionPtr revIDLastSave="0" documentId="8_{CA864E62-AFB5-3245-8DCE-6ED6D81B4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H55" i="1"/>
  <c r="H6" i="1"/>
  <c r="H16" i="1"/>
  <c r="H22" i="1"/>
  <c r="H25" i="1"/>
  <c r="H32" i="1"/>
  <c r="H36" i="1"/>
  <c r="H40" i="1"/>
  <c r="H44" i="1"/>
  <c r="H48" i="1"/>
  <c r="H5" i="1"/>
  <c r="G55" i="1"/>
  <c r="F55" i="1"/>
  <c r="E55" i="1"/>
  <c r="D55" i="1"/>
  <c r="C55" i="1"/>
  <c r="B56" i="1"/>
  <c r="B57" i="1"/>
  <c r="B55" i="1"/>
  <c r="N6" i="1"/>
  <c r="N16" i="1"/>
  <c r="N22" i="1"/>
  <c r="N25" i="1"/>
  <c r="N32" i="1"/>
  <c r="N36" i="1"/>
  <c r="N40" i="1"/>
  <c r="N44" i="1"/>
  <c r="N48" i="1"/>
  <c r="N5" i="1"/>
  <c r="M6" i="1"/>
  <c r="M16" i="1"/>
  <c r="M22" i="1"/>
  <c r="M25" i="1"/>
  <c r="M32" i="1"/>
  <c r="M36" i="1"/>
  <c r="M40" i="1"/>
  <c r="M44" i="1"/>
  <c r="M48" i="1"/>
  <c r="M5" i="1"/>
  <c r="L6" i="1"/>
  <c r="L16" i="1"/>
  <c r="L22" i="1"/>
  <c r="L25" i="1"/>
  <c r="L32" i="1"/>
  <c r="L36" i="1"/>
  <c r="L40" i="1"/>
  <c r="L44" i="1"/>
  <c r="L48" i="1"/>
  <c r="L5" i="1"/>
  <c r="K6" i="1"/>
  <c r="K16" i="1"/>
  <c r="K22" i="1"/>
  <c r="K25" i="1"/>
  <c r="K32" i="1"/>
  <c r="K36" i="1"/>
  <c r="K40" i="1"/>
  <c r="K44" i="1"/>
  <c r="K48" i="1"/>
  <c r="K5" i="1"/>
  <c r="J6" i="1"/>
  <c r="J16" i="1"/>
  <c r="J22" i="1"/>
  <c r="J25" i="1"/>
  <c r="J32" i="1"/>
  <c r="J36" i="1"/>
  <c r="J40" i="1"/>
  <c r="J44" i="1"/>
  <c r="J48" i="1"/>
  <c r="J5" i="1"/>
  <c r="I6" i="1"/>
  <c r="I16" i="1"/>
  <c r="I22" i="1"/>
  <c r="I25" i="1"/>
  <c r="I32" i="1"/>
  <c r="I36" i="1"/>
  <c r="I40" i="1"/>
  <c r="I44" i="1"/>
  <c r="I48" i="1"/>
  <c r="I5" i="1"/>
  <c r="G6" i="1"/>
  <c r="G16" i="1"/>
  <c r="G22" i="1"/>
  <c r="G25" i="1"/>
  <c r="G32" i="1"/>
  <c r="G36" i="1"/>
  <c r="G40" i="1"/>
  <c r="G44" i="1"/>
  <c r="G48" i="1"/>
  <c r="G5" i="1"/>
  <c r="F6" i="1"/>
  <c r="F16" i="1"/>
  <c r="F22" i="1"/>
  <c r="F25" i="1"/>
  <c r="F32" i="1"/>
  <c r="F36" i="1"/>
  <c r="F40" i="1"/>
  <c r="F44" i="1"/>
  <c r="F48" i="1"/>
  <c r="F5" i="1"/>
  <c r="E6" i="1"/>
  <c r="E16" i="1"/>
  <c r="E22" i="1"/>
  <c r="E25" i="1"/>
  <c r="E32" i="1"/>
  <c r="E36" i="1"/>
  <c r="E40" i="1"/>
  <c r="E44" i="1"/>
  <c r="E48" i="1"/>
  <c r="E5" i="1"/>
  <c r="D6" i="1"/>
  <c r="D16" i="1"/>
  <c r="D22" i="1"/>
  <c r="D25" i="1"/>
  <c r="D32" i="1"/>
  <c r="D36" i="1"/>
  <c r="D40" i="1"/>
  <c r="D44" i="1"/>
  <c r="D48" i="1"/>
  <c r="D5" i="1"/>
  <c r="C6" i="1"/>
  <c r="C16" i="1"/>
  <c r="C22" i="1"/>
  <c r="C25" i="1"/>
  <c r="C32" i="1"/>
  <c r="C36" i="1"/>
  <c r="C40" i="1"/>
  <c r="C44" i="1"/>
  <c r="C48" i="1"/>
  <c r="C5" i="1"/>
  <c r="B7" i="1"/>
  <c r="B8" i="1"/>
  <c r="B9" i="1"/>
  <c r="B10" i="1"/>
  <c r="B11" i="1"/>
  <c r="B12" i="1"/>
  <c r="B13" i="1"/>
  <c r="B14" i="1"/>
  <c r="B15" i="1"/>
  <c r="B6" i="1"/>
  <c r="B17" i="1"/>
  <c r="B18" i="1"/>
  <c r="B19" i="1"/>
  <c r="B20" i="1"/>
  <c r="B21" i="1"/>
  <c r="B16" i="1"/>
  <c r="B23" i="1"/>
  <c r="B24" i="1"/>
  <c r="B22" i="1"/>
  <c r="B26" i="1"/>
  <c r="B27" i="1"/>
  <c r="B28" i="1"/>
  <c r="B29" i="1"/>
  <c r="B30" i="1"/>
  <c r="B31" i="1"/>
  <c r="B25" i="1"/>
  <c r="B33" i="1"/>
  <c r="B34" i="1"/>
  <c r="B35" i="1"/>
  <c r="B32" i="1"/>
  <c r="B37" i="1"/>
  <c r="B38" i="1"/>
  <c r="B39" i="1"/>
  <c r="B36" i="1"/>
  <c r="B41" i="1"/>
  <c r="B42" i="1"/>
  <c r="B43" i="1"/>
  <c r="B40" i="1"/>
  <c r="B45" i="1"/>
  <c r="B46" i="1"/>
  <c r="B47" i="1"/>
  <c r="B44" i="1"/>
  <c r="B49" i="1"/>
  <c r="B50" i="1"/>
  <c r="B51" i="1"/>
  <c r="B52" i="1"/>
  <c r="B53" i="1"/>
  <c r="B54" i="1"/>
  <c r="B48" i="1"/>
  <c r="B5" i="1"/>
</calcChain>
</file>

<file path=xl/sharedStrings.xml><?xml version="1.0" encoding="utf-8"?>
<sst xmlns="http://schemas.openxmlformats.org/spreadsheetml/2006/main" count="180" uniqueCount="110">
  <si>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</si>
  <si>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</si>
  <si>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</si>
  <si>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</si>
  <si>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</si>
  <si>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</si>
  <si>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</si>
  <si>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</si>
  <si>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</si>
  <si>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</si>
  <si>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</si>
  <si>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</si>
  <si>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</si>
  <si>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</si>
  <si>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</si>
  <si>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</si>
  <si>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</si>
  <si>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</si>
  <si>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</si>
  <si>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</si>
  <si>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</si>
  <si>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</si>
  <si>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</si>
  <si>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</si>
  <si>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</si>
  <si>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</si>
  <si>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</si>
  <si>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</si>
  <si>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</si>
  <si>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</si>
  <si>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</si>
  <si>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</si>
  <si>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</si>
  <si>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</si>
  <si>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</si>
  <si>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</si>
  <si>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</si>
  <si>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</si>
  <si>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</si>
  <si>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</si>
  <si>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</si>
  <si>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</si>
  <si>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</si>
  <si>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</si>
  <si>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</si>
  <si>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</si>
  <si>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</si>
  <si>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</si>
  <si>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</si>
  <si>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</si>
  <si>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</si>
  <si>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</si>
  <si>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</si>
  <si>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NOR_01_14_004</t>
  </si>
  <si>
    <t>Municipio de Juarez, N.L.</t>
  </si>
  <si>
    <t>Presupuesto de Ingresos para el Ejercicio Fiscal 2022</t>
  </si>
  <si>
    <t>Elaborado el 16 de Noviembre del 2022</t>
  </si>
  <si>
    <t xml:space="preserve">T O T A L                                                                                           </t>
  </si>
  <si>
    <t xml:space="preserve">1 Impuestos                                                                                         </t>
  </si>
  <si>
    <t xml:space="preserve">     11 Impuestos sobre los ingresos                                                                </t>
  </si>
  <si>
    <t xml:space="preserve">     12 Impuestos sobre el patrimonio                                                               </t>
  </si>
  <si>
    <t xml:space="preserve">     13 Impuestos sobre la producción, el consumo y las transacciones                               </t>
  </si>
  <si>
    <t xml:space="preserve">     14 Impuestos al comercio exterior                                                              </t>
  </si>
  <si>
    <t xml:space="preserve">     15 Impuestos sobre Nóminas y Asimilables                                                       </t>
  </si>
  <si>
    <t xml:space="preserve">     16 Impuestos Ecológicos                                                                        </t>
  </si>
  <si>
    <t xml:space="preserve">     17 Accesorios                                                                                  </t>
  </si>
  <si>
    <t xml:space="preserve">     18 Otros Impuestos                                                                             </t>
  </si>
  <si>
    <t xml:space="preserve">     19 Impuestos  no  comprendidos  en  las  fracciones  de  la  Ley  de Ingresos  causadas  en  ej</t>
  </si>
  <si>
    <t xml:space="preserve">2 Cuotas y Aportaciones de Seguridad Social                                                         </t>
  </si>
  <si>
    <t xml:space="preserve">     21 Aportaciones para Fondos de Vivienda                                                        </t>
  </si>
  <si>
    <t xml:space="preserve">     22 Cuotas para el  Seguro Social                                                               </t>
  </si>
  <si>
    <t xml:space="preserve">     23 Cuotas de Ahorro para el Retiro                                                             </t>
  </si>
  <si>
    <t xml:space="preserve">     24 Otras Cuotas y Aportaciones  para la seguridad social                                       </t>
  </si>
  <si>
    <t xml:space="preserve">     25 Accesorios                                                                                  </t>
  </si>
  <si>
    <t xml:space="preserve">3 Contribuciones de Mejoras                                                                         </t>
  </si>
  <si>
    <t xml:space="preserve">     31 Contribución de mejoras por obras públicas                                                  </t>
  </si>
  <si>
    <t xml:space="preserve">     39 Contribuciones de Mejoras no comprendidas en las fracciones de la Ley de Ingresos causadas e</t>
  </si>
  <si>
    <t xml:space="preserve">4 Derechos                                                                                          </t>
  </si>
  <si>
    <t xml:space="preserve">     41 Derechos por el uso, goce, aprovechamiento o explotación de bienes de dominio público       </t>
  </si>
  <si>
    <t xml:space="preserve">     42 Derechos a los hidrocarburos                                                                </t>
  </si>
  <si>
    <t xml:space="preserve">     43 Derechos por prestación de servicios                                                        </t>
  </si>
  <si>
    <t xml:space="preserve">     44 Otros Derechos                                                                              </t>
  </si>
  <si>
    <t xml:space="preserve">     45 Accesorios                                                                                  </t>
  </si>
  <si>
    <t xml:space="preserve">     49 Derechos no comprendidos en las fracciones de la Ley de de liquidación o pago               </t>
  </si>
  <si>
    <t xml:space="preserve">5 Productos                                                                                         </t>
  </si>
  <si>
    <t xml:space="preserve">     51 Productos de tipo corriente                                                                 </t>
  </si>
  <si>
    <t xml:space="preserve">     52 Productos de capital                                                                        </t>
  </si>
  <si>
    <t xml:space="preserve">     59 Productos  no  comprendidos  en  las  fracciones  de  la  Ley  de Ingresos  causadas  en  ej</t>
  </si>
  <si>
    <t xml:space="preserve">6 Aprovechamientos                                                                                  </t>
  </si>
  <si>
    <t xml:space="preserve">     61 Aprovechamientos de tipo corriente                                                          </t>
  </si>
  <si>
    <t xml:space="preserve">     62 Aprovechamientos de capital                                                                 </t>
  </si>
  <si>
    <t xml:space="preserve">     69 Aprovechamientos no comprendidos en las fracciones de la Ley de Ingresos causadas en ejercic</t>
  </si>
  <si>
    <t xml:space="preserve">7 Ingresos por Ventas de Bienes y Servicios                                                         </t>
  </si>
  <si>
    <t xml:space="preserve">     71 Ingresos por ventas de bienes y servicios de organismos descentralizados                    </t>
  </si>
  <si>
    <t xml:space="preserve">     72 Ingresos  de operación de entidades para estatales empresariales                            </t>
  </si>
  <si>
    <t xml:space="preserve">     73 Ingresos por ventas de bienes y servicios producidos en establecimientos del Gobierno Centra</t>
  </si>
  <si>
    <t xml:space="preserve">8 Participaciones y Aportaciones                                                                    </t>
  </si>
  <si>
    <t xml:space="preserve">     81 Participaciones                                                                             </t>
  </si>
  <si>
    <t xml:space="preserve">     82 Aportaciones                                                                                </t>
  </si>
  <si>
    <t xml:space="preserve">     83 Convenios                                                                                   </t>
  </si>
  <si>
    <t xml:space="preserve">9 Transferencias, Asignaciones, Subsidios y otras Ayudas                                            </t>
  </si>
  <si>
    <t xml:space="preserve">     91 Transferencias Internas y Asignaciones al Sector Público                                    </t>
  </si>
  <si>
    <t xml:space="preserve">     92 Transferencias al Resto del Sector Público                                                  </t>
  </si>
  <si>
    <t xml:space="preserve">     93 Subsidios y Subvenciones                                                                    </t>
  </si>
  <si>
    <t xml:space="preserve">     94 Ayudas sociales                                                                             </t>
  </si>
  <si>
    <t xml:space="preserve">     95 Pensiones y Jubilaciones                                                                    </t>
  </si>
  <si>
    <t xml:space="preserve">     96 Transferencias a Fideicomisos, mandatos y análogos                                          </t>
  </si>
  <si>
    <t xml:space="preserve">0 Ingresos derivados de Financiamientos                                                             </t>
  </si>
  <si>
    <t xml:space="preserve">     01 Endeudamiento interno                                                                       </t>
  </si>
  <si>
    <t xml:space="preserve">     02 Endeudamiento externo 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</si>
</sst>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0" fontId="28" fillId="0" borderId="0" xfId="0" applyFont="1"/>
    <xf numFmtId="164" fontId="28" fillId="0" borderId="0" xfId="0" applyNumberFormat="1" applyFont="1"/>
    <xf numFmtId="0" fontId="29" fillId="0" borderId="14" xfId="57" applyFont="1" applyBorder="1" applyAlignment="1">
      <alignment horizontal="left" vertical="center" wrapText="1"/>
    </xf>
    <xf numFmtId="0" fontId="31" fillId="0" borderId="0" xfId="60" applyFont="1" applyAlignment="1">
      <alignment horizontal="centerContinuous" vertical="center"/>
    </xf>
    <xf numFmtId="0" fontId="30" fillId="0" borderId="0" xfId="60" applyFont="1" applyAlignment="1">
      <alignment horizontal="centerContinuous" vertical="center"/>
    </xf>
    <xf numFmtId="0" fontId="32" fillId="0" borderId="0" xfId="60" applyFont="1" applyAlignment="1">
      <alignment horizontal="centerContinuous" vertical="center"/>
    </xf>
    <xf numFmtId="164" fontId="27" fillId="26" borderId="13" xfId="57" applyNumberFormat="1" applyFont="1" applyFill="1" applyBorder="1" applyAlignment="1">
      <alignment horizontal="center" vertical="center" wrapText="1"/>
    </xf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28" fillId="0" borderId="18" xfId="0" applyFont="1" applyBorder="1"/>
    <xf numFmtId="164" fontId="28" fillId="0" borderId="18" xfId="0" applyNumberFormat="1" applyFont="1" applyBorder="1"/>
    <xf numFmtId="0" fontId="28" fillId="0" borderId="15" xfId="0" applyFont="1" applyBorder="1"/>
    <xf numFmtId="164" fontId="28" fillId="0" borderId="15" xfId="0" applyNumberFormat="1" applyFont="1" applyBorder="1"/>
    <xf numFmtId="0" fontId="28" fillId="0" borderId="19" xfId="0" applyFont="1" applyBorder="1"/>
    <xf numFmtId="164" fontId="28" fillId="0" borderId="19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customXml" Target="../customXml/item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 /><Relationship Id="rId2" Type="http://schemas.openxmlformats.org/officeDocument/2006/relationships/image" Target="file:///c:\sim\Juarez\Imagenes\escudo.jpg" TargetMode="External" /><Relationship Id="rId1" Type="http://schemas.openxmlformats.org/officeDocument/2006/relationships/image" Target="../media/image1.gif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491818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E04749-B314-31B2-6D0E-01DCC6A51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491818" cy="609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694987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5B52C7E-0FEC-E491-439B-F8B9DA3C3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6" y="0"/>
          <a:ext cx="1676061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J26" sqref="J26"/>
    </sheetView>
  </sheetViews>
  <sheetFormatPr defaultColWidth="10.78515625" defaultRowHeight="12.75" x14ac:dyDescent="0.15"/>
  <cols>
    <col min="1" max="1" width="50.703125" style="8" customWidth="1"/>
    <col min="2" max="2" width="16.71875" style="9" customWidth="1"/>
    <col min="3" max="14" width="14.6953125" style="9" customWidth="1"/>
  </cols>
  <sheetData>
    <row r="1" spans="1:14" ht="20.25" x14ac:dyDescent="0.15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x14ac:dyDescent="0.15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5" x14ac:dyDescent="0.15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15">
      <c r="A4" s="10" t="s">
        <v>53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</row>
    <row r="5" spans="1:14" x14ac:dyDescent="0.15">
      <c r="A5" s="15" t="s">
        <v>57</v>
      </c>
      <c r="B5" s="16">
        <f t="shared" ref="B5:N5" si="0">SUM(+B6+B16+B22+B25+B32+B36+B40+B44+B48+B55)</f>
        <v>1024759551.1700001</v>
      </c>
      <c r="C5" s="16">
        <f t="shared" si="0"/>
        <v>121079685.54000001</v>
      </c>
      <c r="D5" s="16">
        <f t="shared" si="0"/>
        <v>92445273.040000007</v>
      </c>
      <c r="E5" s="16">
        <f t="shared" si="0"/>
        <v>87167733.680000007</v>
      </c>
      <c r="F5" s="16">
        <f t="shared" si="0"/>
        <v>82024670.670000002</v>
      </c>
      <c r="G5" s="16">
        <f t="shared" si="0"/>
        <v>81990721.539999992</v>
      </c>
      <c r="H5" s="16">
        <f t="shared" si="0"/>
        <v>88366427.689999998</v>
      </c>
      <c r="I5" s="16">
        <f t="shared" si="0"/>
        <v>78406414.110000014</v>
      </c>
      <c r="J5" s="16">
        <f t="shared" si="0"/>
        <v>82617098.75</v>
      </c>
      <c r="K5" s="16">
        <f t="shared" si="0"/>
        <v>79460383.840000004</v>
      </c>
      <c r="L5" s="16">
        <f t="shared" si="0"/>
        <v>80104539.879999995</v>
      </c>
      <c r="M5" s="16">
        <f t="shared" si="0"/>
        <v>76054580.650000006</v>
      </c>
      <c r="N5" s="16">
        <f t="shared" si="0"/>
        <v>75042021.780000001</v>
      </c>
    </row>
    <row r="6" spans="1:14" x14ac:dyDescent="0.15">
      <c r="A6" s="17" t="s">
        <v>58</v>
      </c>
      <c r="B6" s="18">
        <f t="shared" ref="B6:N6" si="1">SUM(+B7+B8+B9+B10+B11+B12+B13+B14+B15)</f>
        <v>215153388.29000005</v>
      </c>
      <c r="C6" s="18">
        <f t="shared" si="1"/>
        <v>61764168.840000004</v>
      </c>
      <c r="D6" s="18">
        <f t="shared" si="1"/>
        <v>22742916.930000003</v>
      </c>
      <c r="E6" s="18">
        <f t="shared" si="1"/>
        <v>18331081.010000002</v>
      </c>
      <c r="F6" s="18">
        <f t="shared" si="1"/>
        <v>11030679.6</v>
      </c>
      <c r="G6" s="18">
        <f t="shared" si="1"/>
        <v>14330386.84</v>
      </c>
      <c r="H6" s="18">
        <f t="shared" si="1"/>
        <v>14527889.33</v>
      </c>
      <c r="I6" s="18">
        <f t="shared" si="1"/>
        <v>11837254.810000001</v>
      </c>
      <c r="J6" s="18">
        <f t="shared" si="1"/>
        <v>12305877.050000001</v>
      </c>
      <c r="K6" s="18">
        <f t="shared" si="1"/>
        <v>12523662.67</v>
      </c>
      <c r="L6" s="18">
        <f t="shared" si="1"/>
        <v>11726797.08</v>
      </c>
      <c r="M6" s="18">
        <f t="shared" si="1"/>
        <v>12305877.050000001</v>
      </c>
      <c r="N6" s="18">
        <f t="shared" si="1"/>
        <v>11726797.08</v>
      </c>
    </row>
    <row r="7" spans="1:14" x14ac:dyDescent="0.15">
      <c r="A7" s="19" t="s">
        <v>59</v>
      </c>
      <c r="B7" s="20">
        <f t="shared" ref="B7:B15" si="2">SUM(C7:N7)</f>
        <v>1871368.9000000001</v>
      </c>
      <c r="C7" s="20">
        <v>237311.55</v>
      </c>
      <c r="D7" s="20">
        <v>145193.03</v>
      </c>
      <c r="E7" s="20">
        <v>124669.78</v>
      </c>
      <c r="F7" s="20">
        <v>183138.77</v>
      </c>
      <c r="G7" s="20">
        <v>93636.63</v>
      </c>
      <c r="H7" s="20">
        <v>145026.89000000001</v>
      </c>
      <c r="I7" s="20">
        <v>245083.98</v>
      </c>
      <c r="J7" s="20">
        <v>129221.8</v>
      </c>
      <c r="K7" s="20">
        <v>120427.25</v>
      </c>
      <c r="L7" s="20">
        <v>159218.71</v>
      </c>
      <c r="M7" s="20">
        <v>129221.8</v>
      </c>
      <c r="N7" s="20">
        <v>159218.71</v>
      </c>
    </row>
    <row r="8" spans="1:14" x14ac:dyDescent="0.15">
      <c r="A8" s="21" t="s">
        <v>60</v>
      </c>
      <c r="B8" s="22">
        <f t="shared" si="2"/>
        <v>210011984.57000005</v>
      </c>
      <c r="C8" s="22">
        <v>61463001.090000004</v>
      </c>
      <c r="D8" s="22">
        <v>22532906.710000001</v>
      </c>
      <c r="E8" s="22">
        <v>17878775.449999999</v>
      </c>
      <c r="F8" s="22">
        <v>10524427.369999999</v>
      </c>
      <c r="G8" s="22">
        <v>13728167.17</v>
      </c>
      <c r="H8" s="22">
        <v>14079384.619999999</v>
      </c>
      <c r="I8" s="22">
        <v>11257095.83</v>
      </c>
      <c r="J8" s="22">
        <v>11885224.369999999</v>
      </c>
      <c r="K8" s="22">
        <v>12148263.029999999</v>
      </c>
      <c r="L8" s="22">
        <v>11314757.279999999</v>
      </c>
      <c r="M8" s="22">
        <v>11885224.369999999</v>
      </c>
      <c r="N8" s="22">
        <v>11314757.279999999</v>
      </c>
    </row>
    <row r="9" spans="1:14" x14ac:dyDescent="0.15">
      <c r="A9" s="21" t="s">
        <v>61</v>
      </c>
      <c r="B9" s="22">
        <f t="shared" si="2"/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x14ac:dyDescent="0.15">
      <c r="A10" s="21" t="s">
        <v>62</v>
      </c>
      <c r="B10" s="22">
        <f t="shared" si="2"/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15">
      <c r="A11" s="21" t="s">
        <v>63</v>
      </c>
      <c r="B11" s="22">
        <f t="shared" si="2"/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15">
      <c r="A12" s="21" t="s">
        <v>64</v>
      </c>
      <c r="B12" s="22">
        <f t="shared" si="2"/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15">
      <c r="A13" s="21" t="s">
        <v>65</v>
      </c>
      <c r="B13" s="22">
        <f t="shared" si="2"/>
        <v>3270034.82</v>
      </c>
      <c r="C13" s="22">
        <v>63856.2</v>
      </c>
      <c r="D13" s="22">
        <v>64817.19</v>
      </c>
      <c r="E13" s="22">
        <v>327635.78000000003</v>
      </c>
      <c r="F13" s="22">
        <v>323113.46000000002</v>
      </c>
      <c r="G13" s="22">
        <v>508583.04</v>
      </c>
      <c r="H13" s="22">
        <v>303477.82</v>
      </c>
      <c r="I13" s="22">
        <v>335075</v>
      </c>
      <c r="J13" s="22">
        <v>291430.88</v>
      </c>
      <c r="K13" s="22">
        <v>254972.39</v>
      </c>
      <c r="L13" s="22">
        <v>252821.09</v>
      </c>
      <c r="M13" s="22">
        <v>291430.88</v>
      </c>
      <c r="N13" s="22">
        <v>252821.09</v>
      </c>
    </row>
    <row r="14" spans="1:14" x14ac:dyDescent="0.15">
      <c r="A14" s="21" t="s">
        <v>66</v>
      </c>
      <c r="B14" s="22">
        <f t="shared" si="2"/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x14ac:dyDescent="0.15">
      <c r="A15" s="21" t="s">
        <v>67</v>
      </c>
      <c r="B15" s="22">
        <f t="shared" si="2"/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15">
      <c r="A16" s="17" t="s">
        <v>68</v>
      </c>
      <c r="B16" s="18">
        <f t="shared" ref="B16:N16" si="3">SUM(+B17+B18+B19+B20+B21)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</row>
    <row r="17" spans="1:14" x14ac:dyDescent="0.15">
      <c r="A17" s="19" t="s">
        <v>69</v>
      </c>
      <c r="B17" s="20">
        <f>SUM(C17:N17)</f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15">
      <c r="A18" s="21" t="s">
        <v>70</v>
      </c>
      <c r="B18" s="22">
        <f>SUM(C18:N18)</f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x14ac:dyDescent="0.15">
      <c r="A19" s="21" t="s">
        <v>71</v>
      </c>
      <c r="B19" s="22">
        <f>SUM(C19:N19)</f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x14ac:dyDescent="0.15">
      <c r="A20" s="21" t="s">
        <v>72</v>
      </c>
      <c r="B20" s="22">
        <f>SUM(C20:N20)</f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x14ac:dyDescent="0.15">
      <c r="A21" s="21" t="s">
        <v>73</v>
      </c>
      <c r="B21" s="22">
        <f>SUM(C21:N21)</f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x14ac:dyDescent="0.15">
      <c r="A22" s="17" t="s">
        <v>74</v>
      </c>
      <c r="B22" s="18">
        <f t="shared" ref="B22:N22" si="4">SUM(+B23+B24)</f>
        <v>0</v>
      </c>
      <c r="C22" s="18">
        <f t="shared" si="4"/>
        <v>0</v>
      </c>
      <c r="D22" s="18">
        <f t="shared" si="4"/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  <c r="N22" s="18">
        <f t="shared" si="4"/>
        <v>0</v>
      </c>
    </row>
    <row r="23" spans="1:14" x14ac:dyDescent="0.15">
      <c r="A23" s="19" t="s">
        <v>75</v>
      </c>
      <c r="B23" s="20">
        <f>SUM(C23:N23)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15">
      <c r="A24" s="21" t="s">
        <v>76</v>
      </c>
      <c r="B24" s="22">
        <f>SUM(C24:N24)</f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x14ac:dyDescent="0.15">
      <c r="A25" s="17" t="s">
        <v>77</v>
      </c>
      <c r="B25" s="18">
        <f t="shared" ref="B25:N25" si="5">SUM(+B26+B27+B28+B29+B30+B31)</f>
        <v>57654810.620000005</v>
      </c>
      <c r="C25" s="18">
        <f t="shared" si="5"/>
        <v>3797071.85</v>
      </c>
      <c r="D25" s="18">
        <f t="shared" si="5"/>
        <v>3636198.4800000004</v>
      </c>
      <c r="E25" s="18">
        <f t="shared" si="5"/>
        <v>9996582.7400000021</v>
      </c>
      <c r="F25" s="18">
        <f t="shared" si="5"/>
        <v>3968926.7800000003</v>
      </c>
      <c r="G25" s="18">
        <f t="shared" si="5"/>
        <v>4427614.370000001</v>
      </c>
      <c r="H25" s="18">
        <f t="shared" si="5"/>
        <v>2673577.58</v>
      </c>
      <c r="I25" s="18">
        <f t="shared" si="5"/>
        <v>5887039.0499999998</v>
      </c>
      <c r="J25" s="18">
        <f t="shared" si="5"/>
        <v>3693180.1599999997</v>
      </c>
      <c r="K25" s="18">
        <f t="shared" si="5"/>
        <v>6348403.1100000003</v>
      </c>
      <c r="L25" s="18">
        <f t="shared" si="5"/>
        <v>4766518.17</v>
      </c>
      <c r="M25" s="18">
        <f t="shared" si="5"/>
        <v>3693180.1599999997</v>
      </c>
      <c r="N25" s="18">
        <f t="shared" si="5"/>
        <v>4766518.17</v>
      </c>
    </row>
    <row r="26" spans="1:14" x14ac:dyDescent="0.15">
      <c r="A26" s="19" t="s">
        <v>78</v>
      </c>
      <c r="B26" s="20">
        <f t="shared" ref="B26:B31" si="6">SUM(C26:N26)</f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15">
      <c r="A27" s="21" t="s">
        <v>79</v>
      </c>
      <c r="B27" s="22">
        <f t="shared" si="6"/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x14ac:dyDescent="0.15">
      <c r="A28" s="21" t="s">
        <v>80</v>
      </c>
      <c r="B28" s="22">
        <f t="shared" si="6"/>
        <v>8833811.2400000002</v>
      </c>
      <c r="C28" s="22">
        <v>809250.69</v>
      </c>
      <c r="D28" s="22">
        <v>916817.1</v>
      </c>
      <c r="E28" s="22">
        <v>840030.63</v>
      </c>
      <c r="F28" s="22">
        <v>1246787.96</v>
      </c>
      <c r="G28" s="22">
        <v>1364258.33</v>
      </c>
      <c r="H28" s="22">
        <v>934305.06</v>
      </c>
      <c r="I28" s="22">
        <v>388702.21</v>
      </c>
      <c r="J28" s="22">
        <v>418744.15</v>
      </c>
      <c r="K28" s="22">
        <v>368535.9</v>
      </c>
      <c r="L28" s="22">
        <v>563817.53</v>
      </c>
      <c r="M28" s="22">
        <v>418744.15</v>
      </c>
      <c r="N28" s="22">
        <v>563817.53</v>
      </c>
    </row>
    <row r="29" spans="1:14" x14ac:dyDescent="0.15">
      <c r="A29" s="21" t="s">
        <v>81</v>
      </c>
      <c r="B29" s="22">
        <f t="shared" si="6"/>
        <v>47677348.710000001</v>
      </c>
      <c r="C29" s="22">
        <v>2842694.93</v>
      </c>
      <c r="D29" s="22">
        <v>2651293.2200000002</v>
      </c>
      <c r="E29" s="22">
        <v>9099946.7100000009</v>
      </c>
      <c r="F29" s="22">
        <v>2636919.16</v>
      </c>
      <c r="G29" s="22">
        <v>2988212.89</v>
      </c>
      <c r="H29" s="22">
        <v>1539531.9</v>
      </c>
      <c r="I29" s="22">
        <v>5397986.54</v>
      </c>
      <c r="J29" s="22">
        <v>3209452.01</v>
      </c>
      <c r="K29" s="22">
        <v>5931231.3399999999</v>
      </c>
      <c r="L29" s="22">
        <v>4085314</v>
      </c>
      <c r="M29" s="22">
        <v>3209452.01</v>
      </c>
      <c r="N29" s="22">
        <v>4085314</v>
      </c>
    </row>
    <row r="30" spans="1:14" x14ac:dyDescent="0.15">
      <c r="A30" s="21" t="s">
        <v>82</v>
      </c>
      <c r="B30" s="22">
        <f t="shared" si="6"/>
        <v>1143650.6700000002</v>
      </c>
      <c r="C30" s="22">
        <v>145126.23000000001</v>
      </c>
      <c r="D30" s="22">
        <v>68088.160000000003</v>
      </c>
      <c r="E30" s="22">
        <v>56605.4</v>
      </c>
      <c r="F30" s="22">
        <v>85219.66</v>
      </c>
      <c r="G30" s="22">
        <v>75143.149999999994</v>
      </c>
      <c r="H30" s="22">
        <v>199740.62</v>
      </c>
      <c r="I30" s="22">
        <v>100350.3</v>
      </c>
      <c r="J30" s="22">
        <v>64984</v>
      </c>
      <c r="K30" s="22">
        <v>48635.87</v>
      </c>
      <c r="L30" s="22">
        <v>117386.64</v>
      </c>
      <c r="M30" s="22">
        <v>64984</v>
      </c>
      <c r="N30" s="22">
        <v>117386.64</v>
      </c>
    </row>
    <row r="31" spans="1:14" x14ac:dyDescent="0.15">
      <c r="A31" s="21" t="s">
        <v>83</v>
      </c>
      <c r="B31" s="22">
        <f t="shared" si="6"/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x14ac:dyDescent="0.15">
      <c r="A32" s="17" t="s">
        <v>84</v>
      </c>
      <c r="B32" s="18">
        <f t="shared" ref="B32:N32" si="7">SUM(+B33+B34+B35)</f>
        <v>77257.47</v>
      </c>
      <c r="C32" s="18">
        <f t="shared" si="7"/>
        <v>-605.95000000000005</v>
      </c>
      <c r="D32" s="18">
        <f t="shared" si="7"/>
        <v>-27.81</v>
      </c>
      <c r="E32" s="18">
        <f t="shared" si="7"/>
        <v>9957.5499999999993</v>
      </c>
      <c r="F32" s="18">
        <f t="shared" si="7"/>
        <v>3890.7</v>
      </c>
      <c r="G32" s="18">
        <f t="shared" si="7"/>
        <v>16279.03</v>
      </c>
      <c r="H32" s="18">
        <f t="shared" si="7"/>
        <v>15673.01</v>
      </c>
      <c r="I32" s="18">
        <f t="shared" si="7"/>
        <v>23660.26</v>
      </c>
      <c r="J32" s="18">
        <f t="shared" si="7"/>
        <v>3045.86</v>
      </c>
      <c r="K32" s="18">
        <f t="shared" si="7"/>
        <v>3811.42</v>
      </c>
      <c r="L32" s="18">
        <f t="shared" si="7"/>
        <v>-736.23</v>
      </c>
      <c r="M32" s="18">
        <f t="shared" si="7"/>
        <v>3045.86</v>
      </c>
      <c r="N32" s="18">
        <f t="shared" si="7"/>
        <v>-736.23</v>
      </c>
    </row>
    <row r="33" spans="1:14" x14ac:dyDescent="0.15">
      <c r="A33" s="19" t="s">
        <v>85</v>
      </c>
      <c r="B33" s="20">
        <f>SUM(C33:N33)</f>
        <v>77257.47</v>
      </c>
      <c r="C33" s="20">
        <v>-605.95000000000005</v>
      </c>
      <c r="D33" s="20">
        <v>-27.81</v>
      </c>
      <c r="E33" s="20">
        <v>9957.5499999999993</v>
      </c>
      <c r="F33" s="20">
        <v>3890.7</v>
      </c>
      <c r="G33" s="20">
        <v>16279.03</v>
      </c>
      <c r="H33" s="20">
        <v>15673.01</v>
      </c>
      <c r="I33" s="20">
        <v>23660.26</v>
      </c>
      <c r="J33" s="20">
        <v>3045.86</v>
      </c>
      <c r="K33" s="20">
        <v>3811.42</v>
      </c>
      <c r="L33" s="20">
        <v>-736.23</v>
      </c>
      <c r="M33" s="20">
        <v>3045.86</v>
      </c>
      <c r="N33" s="20">
        <v>-736.23</v>
      </c>
    </row>
    <row r="34" spans="1:14" x14ac:dyDescent="0.15">
      <c r="A34" s="21" t="s">
        <v>86</v>
      </c>
      <c r="B34" s="22">
        <f>SUM(C34:N34)</f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15">
      <c r="A35" s="21" t="s">
        <v>87</v>
      </c>
      <c r="B35" s="22">
        <f>SUM(C35:N35)</f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</row>
    <row r="36" spans="1:14" x14ac:dyDescent="0.15">
      <c r="A36" s="17" t="s">
        <v>88</v>
      </c>
      <c r="B36" s="18">
        <f t="shared" ref="B36:N36" si="8">SUM(+B37+B38+B39)</f>
        <v>16117869.609999999</v>
      </c>
      <c r="C36" s="18">
        <f t="shared" si="8"/>
        <v>1362874.3199999998</v>
      </c>
      <c r="D36" s="18">
        <f t="shared" si="8"/>
        <v>783662.79</v>
      </c>
      <c r="E36" s="18">
        <f t="shared" si="8"/>
        <v>648975.1</v>
      </c>
      <c r="F36" s="18">
        <f t="shared" si="8"/>
        <v>1091715.76</v>
      </c>
      <c r="G36" s="18">
        <f t="shared" si="8"/>
        <v>453174.26</v>
      </c>
      <c r="H36" s="18">
        <f t="shared" si="8"/>
        <v>1335572.05</v>
      </c>
      <c r="I36" s="18">
        <f t="shared" si="8"/>
        <v>1397573.2</v>
      </c>
      <c r="J36" s="18">
        <f t="shared" si="8"/>
        <v>1474212.13</v>
      </c>
      <c r="K36" s="18">
        <f t="shared" si="8"/>
        <v>1511555.3299999998</v>
      </c>
      <c r="L36" s="18">
        <f t="shared" si="8"/>
        <v>2642171.27</v>
      </c>
      <c r="M36" s="18">
        <f t="shared" si="8"/>
        <v>1474212.13</v>
      </c>
      <c r="N36" s="18">
        <f t="shared" si="8"/>
        <v>1942171.27</v>
      </c>
    </row>
    <row r="37" spans="1:14" x14ac:dyDescent="0.15">
      <c r="A37" s="19" t="s">
        <v>89</v>
      </c>
      <c r="B37" s="20">
        <f>SUM(C37:N37)</f>
        <v>9655980.3099999987</v>
      </c>
      <c r="C37" s="20">
        <v>662431.13</v>
      </c>
      <c r="D37" s="20">
        <v>597669.54</v>
      </c>
      <c r="E37" s="20">
        <v>514641.63</v>
      </c>
      <c r="F37" s="20">
        <v>420303.8</v>
      </c>
      <c r="G37" s="20">
        <v>327024.87</v>
      </c>
      <c r="H37" s="20">
        <v>467658.92</v>
      </c>
      <c r="I37" s="20">
        <v>530057.43999999994</v>
      </c>
      <c r="J37" s="20">
        <v>605746.76</v>
      </c>
      <c r="K37" s="20">
        <v>1342044.6399999999</v>
      </c>
      <c r="L37" s="20">
        <v>1791327.41</v>
      </c>
      <c r="M37" s="20">
        <v>605746.76</v>
      </c>
      <c r="N37" s="20">
        <v>1791327.41</v>
      </c>
    </row>
    <row r="38" spans="1:14" x14ac:dyDescent="0.15">
      <c r="A38" s="21" t="s">
        <v>90</v>
      </c>
      <c r="B38" s="22">
        <f>SUM(C38:N38)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 x14ac:dyDescent="0.15">
      <c r="A39" s="21" t="s">
        <v>91</v>
      </c>
      <c r="B39" s="22">
        <f>SUM(C39:N39)</f>
        <v>6461889.3000000007</v>
      </c>
      <c r="C39" s="22">
        <v>700443.19</v>
      </c>
      <c r="D39" s="22">
        <v>185993.25</v>
      </c>
      <c r="E39" s="22">
        <v>134333.47</v>
      </c>
      <c r="F39" s="22">
        <v>671411.96</v>
      </c>
      <c r="G39" s="22">
        <v>126149.39</v>
      </c>
      <c r="H39" s="22">
        <v>867913.13</v>
      </c>
      <c r="I39" s="22">
        <v>867515.76</v>
      </c>
      <c r="J39" s="22">
        <v>868465.37</v>
      </c>
      <c r="K39" s="22">
        <v>169510.69</v>
      </c>
      <c r="L39" s="22">
        <v>850843.86</v>
      </c>
      <c r="M39" s="22">
        <v>868465.37</v>
      </c>
      <c r="N39" s="22">
        <v>150843.85999999999</v>
      </c>
    </row>
    <row r="40" spans="1:14" x14ac:dyDescent="0.15">
      <c r="A40" s="17" t="s">
        <v>92</v>
      </c>
      <c r="B40" s="18">
        <f t="shared" ref="B40:N40" si="9">SUM(+B41+B42+B43)</f>
        <v>0</v>
      </c>
      <c r="C40" s="18">
        <f t="shared" si="9"/>
        <v>0</v>
      </c>
      <c r="D40" s="18">
        <f t="shared" si="9"/>
        <v>0</v>
      </c>
      <c r="E40" s="18">
        <f t="shared" si="9"/>
        <v>0</v>
      </c>
      <c r="F40" s="18">
        <f t="shared" si="9"/>
        <v>0</v>
      </c>
      <c r="G40" s="18">
        <f t="shared" si="9"/>
        <v>0</v>
      </c>
      <c r="H40" s="18">
        <f t="shared" si="9"/>
        <v>0</v>
      </c>
      <c r="I40" s="18">
        <f t="shared" si="9"/>
        <v>0</v>
      </c>
      <c r="J40" s="18">
        <f t="shared" si="9"/>
        <v>0</v>
      </c>
      <c r="K40" s="18">
        <f t="shared" si="9"/>
        <v>0</v>
      </c>
      <c r="L40" s="18">
        <f t="shared" si="9"/>
        <v>0</v>
      </c>
      <c r="M40" s="18">
        <f t="shared" si="9"/>
        <v>0</v>
      </c>
      <c r="N40" s="18">
        <f t="shared" si="9"/>
        <v>0</v>
      </c>
    </row>
    <row r="41" spans="1:14" x14ac:dyDescent="0.15">
      <c r="A41" s="19" t="s">
        <v>93</v>
      </c>
      <c r="B41" s="20">
        <f>SUM(C41:N41)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x14ac:dyDescent="0.15">
      <c r="A42" s="21" t="s">
        <v>94</v>
      </c>
      <c r="B42" s="22">
        <f>SUM(C42:N42)</f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15">
      <c r="A43" s="21" t="s">
        <v>95</v>
      </c>
      <c r="B43" s="22">
        <f>SUM(C43:N43)</f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15">
      <c r="A44" s="17" t="s">
        <v>96</v>
      </c>
      <c r="B44" s="18">
        <f t="shared" ref="B44:N44" si="10">SUM(+B45+B46+B47)</f>
        <v>735756225.17999995</v>
      </c>
      <c r="C44" s="18">
        <f t="shared" si="10"/>
        <v>54156176.480000004</v>
      </c>
      <c r="D44" s="18">
        <f t="shared" si="10"/>
        <v>65282522.649999999</v>
      </c>
      <c r="E44" s="18">
        <f t="shared" si="10"/>
        <v>58181137.280000001</v>
      </c>
      <c r="F44" s="18">
        <f t="shared" si="10"/>
        <v>65929457.829999998</v>
      </c>
      <c r="G44" s="18">
        <f t="shared" si="10"/>
        <v>62763267.039999992</v>
      </c>
      <c r="H44" s="18">
        <f t="shared" si="10"/>
        <v>69813715.719999999</v>
      </c>
      <c r="I44" s="18">
        <f t="shared" si="10"/>
        <v>59260886.790000007</v>
      </c>
      <c r="J44" s="18">
        <f t="shared" si="10"/>
        <v>65140783.549999997</v>
      </c>
      <c r="K44" s="18">
        <f t="shared" si="10"/>
        <v>59072951.310000002</v>
      </c>
      <c r="L44" s="18">
        <f t="shared" si="10"/>
        <v>60969789.590000004</v>
      </c>
      <c r="M44" s="18">
        <f t="shared" si="10"/>
        <v>58578265.450000003</v>
      </c>
      <c r="N44" s="18">
        <f t="shared" si="10"/>
        <v>56607271.490000002</v>
      </c>
    </row>
    <row r="45" spans="1:14" x14ac:dyDescent="0.15">
      <c r="A45" s="19" t="s">
        <v>97</v>
      </c>
      <c r="B45" s="20">
        <f>SUM(C45:N45)</f>
        <v>284548472.98000002</v>
      </c>
      <c r="C45" s="20">
        <v>21941184.68</v>
      </c>
      <c r="D45" s="20">
        <v>24692284.399999999</v>
      </c>
      <c r="E45" s="20">
        <v>21617554.16</v>
      </c>
      <c r="F45" s="20">
        <v>28800280.899999999</v>
      </c>
      <c r="G45" s="20">
        <v>22213037.559999999</v>
      </c>
      <c r="H45" s="20">
        <v>26644521.559999999</v>
      </c>
      <c r="I45" s="20">
        <v>22678787.91</v>
      </c>
      <c r="J45" s="20">
        <v>22744879.68</v>
      </c>
      <c r="K45" s="20">
        <v>22891978.850000001</v>
      </c>
      <c r="L45" s="20">
        <v>24189541.800000001</v>
      </c>
      <c r="M45" s="20">
        <v>22744879.68</v>
      </c>
      <c r="N45" s="20">
        <v>23389541.800000001</v>
      </c>
    </row>
    <row r="46" spans="1:14" x14ac:dyDescent="0.15">
      <c r="A46" s="21" t="s">
        <v>98</v>
      </c>
      <c r="B46" s="22">
        <f>SUM(C46:N46)</f>
        <v>451207752.19999993</v>
      </c>
      <c r="C46" s="22">
        <v>32214991.800000001</v>
      </c>
      <c r="D46" s="22">
        <v>40590238.25</v>
      </c>
      <c r="E46" s="22">
        <v>36563583.119999997</v>
      </c>
      <c r="F46" s="22">
        <v>37129176.93</v>
      </c>
      <c r="G46" s="22">
        <v>40550229.479999997</v>
      </c>
      <c r="H46" s="22">
        <v>43169194.159999996</v>
      </c>
      <c r="I46" s="22">
        <v>36582098.880000003</v>
      </c>
      <c r="J46" s="22">
        <v>42395903.869999997</v>
      </c>
      <c r="K46" s="22">
        <v>36180972.460000001</v>
      </c>
      <c r="L46" s="22">
        <v>36780247.789999999</v>
      </c>
      <c r="M46" s="22">
        <v>35833385.770000003</v>
      </c>
      <c r="N46" s="22">
        <v>33217729.690000001</v>
      </c>
    </row>
    <row r="47" spans="1:14" x14ac:dyDescent="0.15">
      <c r="A47" s="21" t="s">
        <v>99</v>
      </c>
      <c r="B47" s="22">
        <f>SUM(C47:N47)</f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15">
      <c r="A48" s="17" t="s">
        <v>100</v>
      </c>
      <c r="B48" s="18">
        <f t="shared" ref="B48:N48" si="11">SUM(+B49+B50+B51+B52+B53+B54)</f>
        <v>0</v>
      </c>
      <c r="C48" s="18">
        <f t="shared" si="11"/>
        <v>0</v>
      </c>
      <c r="D48" s="18">
        <f t="shared" si="11"/>
        <v>0</v>
      </c>
      <c r="E48" s="18">
        <f t="shared" si="11"/>
        <v>0</v>
      </c>
      <c r="F48" s="18">
        <f t="shared" si="11"/>
        <v>0</v>
      </c>
      <c r="G48" s="18">
        <f t="shared" si="11"/>
        <v>0</v>
      </c>
      <c r="H48" s="18">
        <f t="shared" si="11"/>
        <v>0</v>
      </c>
      <c r="I48" s="18">
        <f t="shared" si="11"/>
        <v>0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</row>
    <row r="49" spans="1:14" x14ac:dyDescent="0.15">
      <c r="A49" s="19" t="s">
        <v>101</v>
      </c>
      <c r="B49" s="20">
        <f t="shared" ref="B49:B54" si="12">SUM(C49:N49)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x14ac:dyDescent="0.15">
      <c r="A50" s="21" t="s">
        <v>102</v>
      </c>
      <c r="B50" s="22">
        <f t="shared" si="12"/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x14ac:dyDescent="0.15">
      <c r="A51" s="21" t="s">
        <v>103</v>
      </c>
      <c r="B51" s="22">
        <f t="shared" si="12"/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15">
      <c r="A52" s="21" t="s">
        <v>104</v>
      </c>
      <c r="B52" s="22">
        <f t="shared" si="12"/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15">
      <c r="A53" s="21" t="s">
        <v>105</v>
      </c>
      <c r="B53" s="22">
        <f t="shared" si="12"/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15">
      <c r="A54" s="21" t="s">
        <v>106</v>
      </c>
      <c r="B54" s="22">
        <f t="shared" si="12"/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x14ac:dyDescent="0.15">
      <c r="A55" s="15" t="s">
        <v>107</v>
      </c>
      <c r="B55" s="16">
        <f t="shared" ref="B55:N55" si="13">SUM(+B56+B57)</f>
        <v>0</v>
      </c>
      <c r="C55" s="16">
        <f t="shared" si="13"/>
        <v>0</v>
      </c>
      <c r="D55" s="16">
        <f t="shared" si="13"/>
        <v>0</v>
      </c>
      <c r="E55" s="16">
        <f t="shared" si="13"/>
        <v>0</v>
      </c>
      <c r="F55" s="16">
        <f t="shared" si="13"/>
        <v>0</v>
      </c>
      <c r="G55" s="16">
        <f t="shared" si="13"/>
        <v>0</v>
      </c>
      <c r="H55" s="16">
        <f t="shared" si="13"/>
        <v>0</v>
      </c>
      <c r="I55" s="16">
        <f t="shared" si="13"/>
        <v>0</v>
      </c>
      <c r="J55" s="16">
        <f t="shared" si="13"/>
        <v>0</v>
      </c>
      <c r="K55" s="16">
        <f t="shared" si="13"/>
        <v>0</v>
      </c>
      <c r="L55" s="16">
        <f t="shared" si="13"/>
        <v>0</v>
      </c>
      <c r="M55" s="16">
        <f t="shared" si="13"/>
        <v>0</v>
      </c>
      <c r="N55" s="16">
        <f t="shared" si="13"/>
        <v>0</v>
      </c>
    </row>
    <row r="56" spans="1:14" x14ac:dyDescent="0.15">
      <c r="A56" s="19" t="s">
        <v>108</v>
      </c>
      <c r="B56" s="20">
        <f>SUM(C56:N56)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15">
      <c r="A57" s="21" t="s">
        <v>109</v>
      </c>
      <c r="B57" s="22">
        <f>SUM(C57:N57)</f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1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</sheetData>
  <pageMargins left="0.23622047244094491" right="0.23622047244094491" top="0.47244094488188981" bottom="0.23622047244094491" header="0.31496062992125984" footer="0.31496062992125984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selection activeCell="B3" sqref="B3"/>
    </sheetView>
  </sheetViews>
  <sheetFormatPr defaultColWidth="10.78515625" defaultRowHeight="12.75" x14ac:dyDescent="0.15"/>
  <cols>
    <col min="2" max="3" width="14.29296875" bestFit="1" customWidth="1"/>
    <col min="4" max="4" width="13.484375" bestFit="1" customWidth="1"/>
    <col min="5" max="5" width="14.29296875" bestFit="1" customWidth="1"/>
    <col min="6" max="12" width="13.484375" bestFit="1" customWidth="1"/>
    <col min="13" max="13" width="14.29296875" bestFit="1" customWidth="1"/>
    <col min="14" max="14" width="15.91015625" bestFit="1" customWidth="1"/>
  </cols>
  <sheetData>
    <row r="1" spans="1:14" x14ac:dyDescent="0.15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26</v>
      </c>
    </row>
    <row r="2" spans="1:14" x14ac:dyDescent="0.15">
      <c r="A2" s="1" t="s">
        <v>27</v>
      </c>
      <c r="B2" s="2" t="s">
        <v>28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3" t="s">
        <v>28</v>
      </c>
    </row>
    <row r="3" spans="1:14" x14ac:dyDescent="0.15">
      <c r="A3" s="2" t="s">
        <v>29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15">
      <c r="A4" s="2" t="s">
        <v>30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15">
      <c r="A5" s="2" t="s">
        <v>31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15">
      <c r="A6" s="2" t="s">
        <v>32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15">
      <c r="A7" s="2" t="s">
        <v>33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15">
      <c r="A8" s="2" t="s">
        <v>34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15">
      <c r="A9" s="2" t="s">
        <v>35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15">
      <c r="A10" s="3" t="s">
        <v>26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8515625" defaultRowHeight="12.75" x14ac:dyDescent="0.15"/>
  <sheetData>
    <row r="1" spans="1:1" x14ac:dyDescent="0.15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C3" sqref="C3"/>
    </sheetView>
  </sheetViews>
  <sheetFormatPr defaultColWidth="10.78515625" defaultRowHeight="12.75" x14ac:dyDescent="0.15"/>
  <cols>
    <col min="3" max="4" width="14.29296875" bestFit="1" customWidth="1"/>
    <col min="5" max="5" width="13.484375" bestFit="1" customWidth="1"/>
    <col min="6" max="6" width="14.29296875" bestFit="1" customWidth="1"/>
    <col min="7" max="13" width="13.484375" bestFit="1" customWidth="1"/>
    <col min="14" max="14" width="14.29296875" bestFit="1" customWidth="1"/>
    <col min="15" max="15" width="15.91015625" bestFit="1" customWidth="1"/>
  </cols>
  <sheetData>
    <row r="1" spans="1:15" x14ac:dyDescent="0.15">
      <c r="A1" s="1" t="s">
        <v>36</v>
      </c>
      <c r="B1" s="1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</row>
    <row r="2" spans="1:15" x14ac:dyDescent="0.15">
      <c r="A2" s="1" t="s">
        <v>27</v>
      </c>
      <c r="B2" s="1" t="s">
        <v>37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2" t="s">
        <v>28</v>
      </c>
      <c r="O2" s="3" t="s">
        <v>28</v>
      </c>
    </row>
    <row r="3" spans="1:15" x14ac:dyDescent="0.15">
      <c r="A3" s="2" t="s">
        <v>29</v>
      </c>
      <c r="B3" s="2" t="s">
        <v>38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15">
      <c r="A4" s="2" t="s">
        <v>36</v>
      </c>
      <c r="B4" s="3" t="s">
        <v>39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15">
      <c r="A5" s="2" t="s">
        <v>30</v>
      </c>
      <c r="B5" s="2" t="s">
        <v>40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15">
      <c r="A6" s="2" t="s">
        <v>36</v>
      </c>
      <c r="B6" s="2" t="s">
        <v>41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15">
      <c r="A7" s="2" t="s">
        <v>36</v>
      </c>
      <c r="B7" s="2" t="s">
        <v>42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15">
      <c r="A8" s="2" t="s">
        <v>36</v>
      </c>
      <c r="B8" s="3" t="s">
        <v>39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15">
      <c r="A9" s="2" t="s">
        <v>31</v>
      </c>
      <c r="B9" s="2" t="s">
        <v>43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15">
      <c r="A10" s="2" t="s">
        <v>36</v>
      </c>
      <c r="B10" s="2" t="s">
        <v>44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15">
      <c r="A11" s="2" t="s">
        <v>36</v>
      </c>
      <c r="B11" s="2" t="s">
        <v>45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15">
      <c r="A12" s="2" t="s">
        <v>36</v>
      </c>
      <c r="B12" s="3" t="s">
        <v>39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15">
      <c r="A13" s="2" t="s">
        <v>32</v>
      </c>
      <c r="B13" s="2" t="s">
        <v>46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15">
      <c r="A14" s="2" t="s">
        <v>36</v>
      </c>
      <c r="B14" s="2" t="s">
        <v>47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15">
      <c r="A15" s="2" t="s">
        <v>36</v>
      </c>
      <c r="B15" s="2" t="s">
        <v>48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15">
      <c r="A16" s="2" t="s">
        <v>36</v>
      </c>
      <c r="B16" s="3" t="s">
        <v>39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15">
      <c r="A17" s="2" t="s">
        <v>33</v>
      </c>
      <c r="B17" s="2" t="s">
        <v>49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15">
      <c r="A18" s="2" t="s">
        <v>36</v>
      </c>
      <c r="B18" s="3" t="s">
        <v>39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15">
      <c r="A19" s="2" t="s">
        <v>34</v>
      </c>
      <c r="B19" s="2" t="s">
        <v>50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15">
      <c r="A20" s="2" t="s">
        <v>36</v>
      </c>
      <c r="B20" s="2" t="s">
        <v>51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15">
      <c r="A21" s="2" t="s">
        <v>36</v>
      </c>
      <c r="B21" s="3" t="s">
        <v>39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15">
      <c r="A22" s="2" t="s">
        <v>35</v>
      </c>
      <c r="B22" s="2" t="s">
        <v>52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15">
      <c r="A23" s="2" t="s">
        <v>36</v>
      </c>
      <c r="B23" s="3" t="s">
        <v>39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15">
      <c r="A24" s="3" t="s">
        <v>26</v>
      </c>
      <c r="B24" s="3" t="s">
        <v>36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NOR_01-14-004</vt:lpstr>
      <vt:lpstr>NO BORRAR FUENTE 1</vt:lpstr>
      <vt:lpstr>NO BORRAR FUENTE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VICKY</cp:lastModifiedBy>
  <cp:lastPrinted>2017-04-20T22:39:43Z</cp:lastPrinted>
  <dcterms:created xsi:type="dcterms:W3CDTF">2015-04-14T17:19:58Z</dcterms:created>
  <dcterms:modified xsi:type="dcterms:W3CDTF">2023-02-23T18:12:28Z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